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N:\PDs FILES\FODC\"/>
    </mc:Choice>
  </mc:AlternateContent>
  <xr:revisionPtr revIDLastSave="0" documentId="8_{FD0E5315-5962-4C9F-B3F6-CD786A753459}" xr6:coauthVersionLast="47" xr6:coauthVersionMax="47" xr10:uidLastSave="{00000000-0000-0000-0000-000000000000}"/>
  <bookViews>
    <workbookView xWindow="-120" yWindow="-120" windowWidth="19440" windowHeight="1500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D61" i="1" l="1"/>
  <c r="C29" i="1"/>
  <c r="C55" i="1" l="1"/>
  <c r="C54" i="1"/>
  <c r="C61" i="1"/>
  <c r="C60" i="1"/>
  <c r="C49" i="1" l="1"/>
  <c r="C45" i="1" l="1"/>
  <c r="C44" i="1"/>
  <c r="C40" i="1" l="1"/>
  <c r="C35" i="1"/>
  <c r="C39" i="1"/>
  <c r="C34" i="1"/>
  <c r="C28" i="1"/>
  <c r="C24" i="1"/>
  <c r="C19" i="1" l="1"/>
  <c r="D9" i="1" l="1"/>
  <c r="C14" i="1" l="1"/>
  <c r="C9" i="1"/>
  <c r="D14" i="1" s="1"/>
  <c r="D19" i="1" s="1"/>
  <c r="D24" i="1" s="1"/>
  <c r="D29" i="1" s="1"/>
  <c r="D35" i="1" s="1"/>
  <c r="D40" i="1" s="1"/>
  <c r="D45" i="1" s="1"/>
</calcChain>
</file>

<file path=xl/sharedStrings.xml><?xml version="1.0" encoding="utf-8"?>
<sst xmlns="http://schemas.openxmlformats.org/spreadsheetml/2006/main" count="130" uniqueCount="111">
  <si>
    <t>FRIENDS OF DARWEN CEMETERY</t>
  </si>
  <si>
    <t>WORKING PARTY REPORT 2022</t>
  </si>
  <si>
    <t>Volunteer Numbers</t>
  </si>
  <si>
    <t>Volunteer Hours</t>
  </si>
  <si>
    <t>Work Carried Out</t>
  </si>
  <si>
    <t>8th January</t>
  </si>
  <si>
    <t>22nd January</t>
  </si>
  <si>
    <t>5th February</t>
  </si>
  <si>
    <t>19th February</t>
  </si>
  <si>
    <t>3 Thursdays</t>
  </si>
  <si>
    <t>4 Thursdays</t>
  </si>
  <si>
    <t>General</t>
  </si>
  <si>
    <t>General check for fallen trees following stormy weather and high winds</t>
  </si>
  <si>
    <t>D1</t>
  </si>
  <si>
    <t>D1,
Nature garden,
F,
A</t>
  </si>
  <si>
    <t>Rhododendron hedge trimmed</t>
  </si>
  <si>
    <t>K,
A, 5A,
2, 5</t>
  </si>
  <si>
    <t>G,
5/F</t>
  </si>
  <si>
    <t>A, 5A, 
2, 5
D
K, G
B</t>
  </si>
  <si>
    <t>Brambles removed,
headstones and grave surrounds uncovered and reset,
Chippings move to sunken graves</t>
  </si>
  <si>
    <t>Rhododendron hedge trimmed
Brambles removed
Holly Tree trimmed
Chippings moved to sunken graves</t>
  </si>
  <si>
    <t>Sections worked on</t>
  </si>
  <si>
    <t>Dates</t>
  </si>
  <si>
    <t>Running Total Hours</t>
  </si>
  <si>
    <t>Headstones and grave surrounds uncovered and reset,
chippings moved to sunken graves, 
path edges raised and reset, sunken section of path adjacent to D1 filled (in preparation for tarmacking)
Brambles removed
storm damaged trees and old stumps removed</t>
  </si>
  <si>
    <t>Path edges cleared and drains unblocked,
Fallen trees overhanging paths trimmed back</t>
  </si>
  <si>
    <t>5th March</t>
  </si>
  <si>
    <t>19th March</t>
  </si>
  <si>
    <t>Grave Maintenance</t>
  </si>
  <si>
    <t>Graves cleared in preparation for the re-erection of headstones</t>
  </si>
  <si>
    <t>G,</t>
  </si>
  <si>
    <t>5
G
5 and 5A
General</t>
  </si>
  <si>
    <t>MARCH</t>
  </si>
  <si>
    <t>FEBRUARY</t>
  </si>
  <si>
    <t>JANUARY</t>
  </si>
  <si>
    <t>2 sessions spent burning the waste 
Brambles and other invasive plants removed
2 grave refurbishments
General maintenance and fallen tree removal</t>
  </si>
  <si>
    <t>APRIL</t>
  </si>
  <si>
    <t>MAY</t>
  </si>
  <si>
    <t>JUNE</t>
  </si>
  <si>
    <t>JULY</t>
  </si>
  <si>
    <t>2nd April</t>
  </si>
  <si>
    <t>16th April</t>
  </si>
  <si>
    <t>30th April</t>
  </si>
  <si>
    <t>14th May</t>
  </si>
  <si>
    <t>Cleared path edges</t>
  </si>
  <si>
    <t>28th May</t>
  </si>
  <si>
    <t>11th June</t>
  </si>
  <si>
    <t>25th June</t>
  </si>
  <si>
    <t>5 Thursdays</t>
  </si>
  <si>
    <t>9th July</t>
  </si>
  <si>
    <t>23rd July</t>
  </si>
  <si>
    <t>Nature garden</t>
  </si>
  <si>
    <t>Clear path edges and cut grass</t>
  </si>
  <si>
    <t>5
Nature garden</t>
  </si>
  <si>
    <t>Balsam bashing
Weeding and path edges</t>
  </si>
  <si>
    <t>Ashes garden</t>
  </si>
  <si>
    <t>Weeded flower beds and mulched with bark chippings</t>
  </si>
  <si>
    <t>5
G</t>
  </si>
  <si>
    <t>Fallen tree removed
Grave plots cleared</t>
  </si>
  <si>
    <t>G</t>
  </si>
  <si>
    <t>Grave plots cleared</t>
  </si>
  <si>
    <t>3 Thursdays, 1 abandoned due to wind and rain</t>
  </si>
  <si>
    <t>A, 5A, 
K
Memorial wall</t>
  </si>
  <si>
    <t>A, 5A, 
K
Memorial wall
Prickly Corner</t>
  </si>
  <si>
    <t>Headstones and grave surrounds uncovered and reset,
Grave plots cleared
Swept</t>
  </si>
  <si>
    <t>Headstones and grave surrounds uncovered and reset,
Grave plots cleared
Swept
Weeded</t>
  </si>
  <si>
    <t>Ashton memorial</t>
  </si>
  <si>
    <t>Weeded</t>
  </si>
  <si>
    <t>Headstones and grave surrounds uncovered and reset,
Lime suckers removed
Path edges cleared
Swept
Weeded</t>
  </si>
  <si>
    <t>A,5A
Lark Street
A,C
Memorial wall
Prickly corner</t>
  </si>
  <si>
    <t>Headstones and grave surrounds uncovered and reset
Path edges cleared
Grass mowed
Grass mowed</t>
  </si>
  <si>
    <t>A
A,C
Ashes garden
Military section</t>
  </si>
  <si>
    <t>AUGUST</t>
  </si>
  <si>
    <t>6th August</t>
  </si>
  <si>
    <t>South Lodge
Main entrance</t>
  </si>
  <si>
    <t>Privet Hedges trimmed
Hedges trimmed and flower beds weeded</t>
  </si>
  <si>
    <t>20th August</t>
  </si>
  <si>
    <t>Lark Street
Section 3</t>
  </si>
  <si>
    <t>Lime suckers and brambles reoved
Self seeded willow trees cut back</t>
  </si>
  <si>
    <t>Headstones and grave surrounds uncovered and reset
Grass mowed and graves refurbished
Grave refurbised for entry into Grave maintenance scheme
Graves refurbished
Balsam removed
Brushed and hedge trimmed
Grass mowed
Flower beds weeded
Lime suckers removed</t>
  </si>
  <si>
    <t>A
2
4
5a
J
Memorial Wall
Ashes Garden
Nature Garden
Lark Street</t>
  </si>
  <si>
    <t>3rd Sept</t>
  </si>
  <si>
    <t>17th Sept</t>
  </si>
  <si>
    <t xml:space="preserve">Grave Maintenance </t>
  </si>
  <si>
    <t>Section 4</t>
  </si>
  <si>
    <t>A
2
5a
J
Heather Bed</t>
  </si>
  <si>
    <t>Headstones and grave surrounds uncovered and reset
Grass mowed and graves refurbished
Graves refurbished
Balsam removed
Ferns cut back and bark chippings spread</t>
  </si>
  <si>
    <t>Invasive trees cut back</t>
  </si>
  <si>
    <t>SEPTEMBER</t>
  </si>
  <si>
    <t>OCTOBER</t>
  </si>
  <si>
    <t>1st Oct</t>
  </si>
  <si>
    <t>15th Oct</t>
  </si>
  <si>
    <t>Invasive trees cut back, Graves cleared for refurbishment
New steps started opposite the Memorial Wall for easy and safe across to Section G
Swept</t>
  </si>
  <si>
    <t>Invasive trees cut back, Graves cleared for refurbishment
Continued work on new steps opposite the Memorial Wall for easy and safe across to Section G
Swept</t>
  </si>
  <si>
    <t>Headstones and grave surrounds uncovered and reset
Grass mowed and graves refurbished
Graves refurbished and continued work on new steps opposite the Memorial Wall for easy and safe across to Section G</t>
  </si>
  <si>
    <t>Section G
Memorial wall</t>
  </si>
  <si>
    <t xml:space="preserve">A
2
Section G
</t>
  </si>
  <si>
    <t>NOVEMBER</t>
  </si>
  <si>
    <t>29th Oct</t>
  </si>
  <si>
    <t>Section G
Memorial wall</t>
  </si>
  <si>
    <t>12th Nov</t>
  </si>
  <si>
    <t>New steps completed
Area prepared for remembrance day services, flags brushed and bark chippingd laid down over mud</t>
  </si>
  <si>
    <t>Section H</t>
  </si>
  <si>
    <t>Trim back and remove brambles and willow herb to reveal graves.</t>
  </si>
  <si>
    <t>2th Nov</t>
  </si>
  <si>
    <t>A
Section G
Section H</t>
  </si>
  <si>
    <t>Headstones and grave surrounds uncovered
Preparation work for remembrance services
Trim back and remove brambles and willow herb to reveal graves</t>
  </si>
  <si>
    <t>DECEMBER</t>
  </si>
  <si>
    <t>10th Dec</t>
  </si>
  <si>
    <t>A
Section H</t>
  </si>
  <si>
    <t>Headstones and grave surrounds uncovered
Trim back and remove brambles and willow herb to reveal graves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</si>
</sst>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u/>
      <sz val="14"/>
      <color theme="1"/>
      <name val="Calibri"/>
      <family val="2"/>
      <scheme val="minor"/>
    </font>
  </fonts>
  <fills count="3">
    <fill>
      <patternFill patternType="none"/>
    </fill>
    <fill>
      <patternFill patternType="gray125"/>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wrapText="1"/>
    </xf>
    <xf numFmtId="0" fontId="0" fillId="0" borderId="0" xfId="0" applyAlignment="1">
      <alignment horizontal="center"/>
    </xf>
    <xf numFmtId="0" fontId="0" fillId="0" borderId="1" xfId="0" applyBorder="1"/>
    <xf numFmtId="2" fontId="0" fillId="0" borderId="1" xfId="0" applyNumberFormat="1" applyBorder="1"/>
    <xf numFmtId="2" fontId="0" fillId="0" borderId="3" xfId="0" applyNumberFormat="1" applyBorder="1"/>
    <xf numFmtId="2" fontId="1" fillId="0" borderId="2" xfId="0" applyNumberFormat="1" applyFont="1" applyBorder="1"/>
    <xf numFmtId="0" fontId="0" fillId="0" borderId="5" xfId="0" applyBorder="1"/>
    <xf numFmtId="0" fontId="0" fillId="0" borderId="1" xfId="0" applyBorder="1" applyAlignment="1">
      <alignment wrapText="1"/>
    </xf>
    <xf numFmtId="0" fontId="0" fillId="0" borderId="1" xfId="0" applyBorder="1" applyAlignment="1">
      <alignment horizontal="center"/>
    </xf>
    <xf numFmtId="0" fontId="0" fillId="0" borderId="4" xfId="0" applyBorder="1" applyAlignment="1">
      <alignment horizontal="center"/>
    </xf>
    <xf numFmtId="2" fontId="1" fillId="0" borderId="6" xfId="0" applyNumberFormat="1" applyFont="1" applyBorder="1"/>
    <xf numFmtId="2" fontId="1" fillId="0" borderId="0" xfId="0" applyNumberFormat="1" applyFont="1"/>
    <xf numFmtId="0" fontId="0" fillId="0" borderId="1" xfId="0" applyBorder="1" applyAlignment="1">
      <alignment horizontal="left" wrapText="1"/>
    </xf>
    <xf numFmtId="2" fontId="0" fillId="0" borderId="1" xfId="0" quotePrefix="1" applyNumberFormat="1" applyBorder="1" applyAlignment="1">
      <alignment horizontal="right"/>
    </xf>
    <xf numFmtId="0" fontId="1" fillId="0" borderId="1" xfId="0" applyFont="1" applyBorder="1" applyAlignment="1">
      <alignment vertical="center" wrapText="1"/>
    </xf>
    <xf numFmtId="0" fontId="1" fillId="2"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2" fontId="0" fillId="0" borderId="3" xfId="0" applyNumberFormat="1" applyBorder="1" applyAlignment="1">
      <alignment vertical="center"/>
    </xf>
    <xf numFmtId="0" fontId="0" fillId="0" borderId="7" xfId="0" applyBorder="1"/>
    <xf numFmtId="2" fontId="1" fillId="0" borderId="8" xfId="0" applyNumberFormat="1" applyFont="1" applyBorder="1"/>
    <xf numFmtId="0" fontId="0" fillId="0" borderId="9" xfId="0" applyBorder="1"/>
    <xf numFmtId="2" fontId="0" fillId="0" borderId="0" xfId="0" applyNumberFormat="1"/>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5"/>
  <sheetViews>
    <sheetView tabSelected="1" topLeftCell="B1" zoomScaleNormal="100" workbookViewId="0">
      <selection activeCell="E68" sqref="E68"/>
    </sheetView>
  </sheetViews>
  <sheetFormatPr defaultRowHeight="15" x14ac:dyDescent="0.25"/>
  <cols>
    <col min="1" max="1" width="14.140625" style="19" customWidth="1"/>
    <col min="2" max="2" width="10" style="2" bestFit="1" customWidth="1"/>
    <col min="3" max="3" width="10" bestFit="1" customWidth="1"/>
    <col min="4" max="4" width="10" customWidth="1"/>
    <col min="5" max="5" width="17.42578125" customWidth="1"/>
    <col min="6" max="6" width="93.7109375" customWidth="1"/>
  </cols>
  <sheetData>
    <row r="1" spans="1:9" ht="18.75" x14ac:dyDescent="0.3">
      <c r="A1" s="27" t="s">
        <v>0</v>
      </c>
      <c r="B1" s="27"/>
      <c r="C1" s="27"/>
      <c r="D1" s="27"/>
      <c r="E1" s="27"/>
      <c r="F1" s="27"/>
    </row>
    <row r="2" spans="1:9" ht="18.75" x14ac:dyDescent="0.3">
      <c r="A2" s="27" t="s">
        <v>1</v>
      </c>
      <c r="B2" s="27"/>
      <c r="C2" s="27"/>
      <c r="D2" s="27"/>
      <c r="E2" s="27"/>
      <c r="F2" s="27"/>
    </row>
    <row r="4" spans="1:9" s="1" customFormat="1" ht="45" x14ac:dyDescent="0.25">
      <c r="A4" s="15" t="s">
        <v>22</v>
      </c>
      <c r="B4" s="20" t="s">
        <v>2</v>
      </c>
      <c r="C4" s="20" t="s">
        <v>3</v>
      </c>
      <c r="D4" s="20" t="s">
        <v>23</v>
      </c>
      <c r="E4" s="20" t="s">
        <v>21</v>
      </c>
      <c r="F4" s="15" t="s">
        <v>4</v>
      </c>
    </row>
    <row r="5" spans="1:9" x14ac:dyDescent="0.25">
      <c r="A5" s="16" t="s">
        <v>34</v>
      </c>
      <c r="B5" s="10"/>
      <c r="C5" s="12"/>
      <c r="D5" s="12"/>
      <c r="E5" s="7"/>
      <c r="F5" s="8"/>
    </row>
    <row r="6" spans="1:9" x14ac:dyDescent="0.25">
      <c r="A6" s="17" t="s">
        <v>5</v>
      </c>
      <c r="B6" s="9">
        <v>7</v>
      </c>
      <c r="C6" s="4">
        <v>7</v>
      </c>
      <c r="D6" s="4"/>
      <c r="E6" s="3" t="s">
        <v>13</v>
      </c>
      <c r="F6" s="8" t="s">
        <v>15</v>
      </c>
      <c r="H6" s="26"/>
    </row>
    <row r="7" spans="1:9" ht="60" x14ac:dyDescent="0.25">
      <c r="A7" s="17" t="s">
        <v>6</v>
      </c>
      <c r="B7" s="9">
        <v>11</v>
      </c>
      <c r="C7" s="4">
        <v>32.15</v>
      </c>
      <c r="D7" s="4"/>
      <c r="E7" s="8" t="s">
        <v>14</v>
      </c>
      <c r="F7" s="8" t="s">
        <v>20</v>
      </c>
      <c r="H7" s="26"/>
    </row>
    <row r="8" spans="1:9" ht="45.75" thickBot="1" x14ac:dyDescent="0.3">
      <c r="A8" s="17" t="s">
        <v>9</v>
      </c>
      <c r="B8" s="9">
        <v>7</v>
      </c>
      <c r="C8" s="5">
        <v>60</v>
      </c>
      <c r="D8" s="4"/>
      <c r="E8" s="8" t="s">
        <v>16</v>
      </c>
      <c r="F8" s="8" t="s">
        <v>19</v>
      </c>
      <c r="I8" s="26"/>
    </row>
    <row r="9" spans="1:9" ht="15.75" thickBot="1" x14ac:dyDescent="0.3">
      <c r="A9" s="17"/>
      <c r="B9" s="10"/>
      <c r="C9" s="6">
        <f>SUM(C6:C8)</f>
        <v>99.15</v>
      </c>
      <c r="D9" s="6">
        <f>SUM(D6:D8)</f>
        <v>0</v>
      </c>
      <c r="E9" s="3"/>
      <c r="F9" s="8"/>
    </row>
    <row r="10" spans="1:9" x14ac:dyDescent="0.25">
      <c r="A10" s="16" t="s">
        <v>33</v>
      </c>
      <c r="B10" s="10"/>
      <c r="C10" s="12"/>
      <c r="D10" s="12"/>
      <c r="E10" s="7"/>
      <c r="F10" s="8"/>
    </row>
    <row r="11" spans="1:9" ht="30" x14ac:dyDescent="0.25">
      <c r="A11" s="17" t="s">
        <v>7</v>
      </c>
      <c r="B11" s="9">
        <v>10</v>
      </c>
      <c r="C11" s="4">
        <v>28.1</v>
      </c>
      <c r="D11" s="4"/>
      <c r="E11" s="8" t="s">
        <v>17</v>
      </c>
      <c r="F11" s="8" t="s">
        <v>25</v>
      </c>
      <c r="H11" s="26"/>
    </row>
    <row r="12" spans="1:9" x14ac:dyDescent="0.25">
      <c r="A12" s="17" t="s">
        <v>8</v>
      </c>
      <c r="B12" s="9">
        <v>6</v>
      </c>
      <c r="C12" s="4">
        <v>6</v>
      </c>
      <c r="D12" s="4"/>
      <c r="E12" s="3" t="s">
        <v>11</v>
      </c>
      <c r="F12" s="8" t="s">
        <v>12</v>
      </c>
      <c r="H12" s="26"/>
    </row>
    <row r="13" spans="1:9" ht="90.75" thickBot="1" x14ac:dyDescent="0.3">
      <c r="A13" s="17" t="s">
        <v>10</v>
      </c>
      <c r="B13" s="9">
        <v>10</v>
      </c>
      <c r="C13" s="5">
        <v>118</v>
      </c>
      <c r="D13" s="5"/>
      <c r="E13" s="8" t="s">
        <v>18</v>
      </c>
      <c r="F13" s="8" t="s">
        <v>24</v>
      </c>
      <c r="I13" s="26"/>
    </row>
    <row r="14" spans="1:9" ht="15.75" thickBot="1" x14ac:dyDescent="0.3">
      <c r="A14" s="17"/>
      <c r="B14" s="10"/>
      <c r="C14" s="11">
        <f>SUM(C11:C13)</f>
        <v>152.1</v>
      </c>
      <c r="D14" s="6">
        <f>+C9+C14</f>
        <v>251.25</v>
      </c>
      <c r="E14" s="7"/>
      <c r="F14" s="8"/>
    </row>
    <row r="15" spans="1:9" x14ac:dyDescent="0.25">
      <c r="A15" s="16" t="s">
        <v>32</v>
      </c>
      <c r="B15" s="10"/>
      <c r="C15" s="12"/>
      <c r="D15" s="12"/>
      <c r="E15" s="7"/>
      <c r="F15" s="8"/>
    </row>
    <row r="16" spans="1:9" x14ac:dyDescent="0.25">
      <c r="A16" s="17" t="s">
        <v>26</v>
      </c>
      <c r="B16" s="9">
        <v>11</v>
      </c>
      <c r="C16" s="4">
        <v>32</v>
      </c>
      <c r="D16" s="4"/>
      <c r="E16" s="8" t="s">
        <v>30</v>
      </c>
      <c r="F16" s="8" t="s">
        <v>29</v>
      </c>
      <c r="H16" s="26"/>
    </row>
    <row r="17" spans="1:9" x14ac:dyDescent="0.25">
      <c r="A17" s="17" t="s">
        <v>27</v>
      </c>
      <c r="B17" s="9">
        <v>10</v>
      </c>
      <c r="C17" s="4">
        <v>20.149999999999999</v>
      </c>
      <c r="D17" s="4"/>
      <c r="E17" s="3" t="s">
        <v>11</v>
      </c>
      <c r="F17" s="8" t="s">
        <v>28</v>
      </c>
      <c r="H17" s="26"/>
    </row>
    <row r="18" spans="1:9" ht="60.75" thickBot="1" x14ac:dyDescent="0.3">
      <c r="A18" s="17" t="s">
        <v>10</v>
      </c>
      <c r="B18" s="9">
        <v>10</v>
      </c>
      <c r="C18" s="5">
        <v>144</v>
      </c>
      <c r="D18" s="5"/>
      <c r="E18" s="8" t="s">
        <v>31</v>
      </c>
      <c r="F18" s="8" t="s">
        <v>35</v>
      </c>
      <c r="I18" s="26"/>
    </row>
    <row r="19" spans="1:9" ht="15.75" thickBot="1" x14ac:dyDescent="0.3">
      <c r="A19" s="17"/>
      <c r="B19" s="10"/>
      <c r="C19" s="11">
        <f>SUM(C16:C18)</f>
        <v>196.15</v>
      </c>
      <c r="D19" s="6">
        <f>+D14+C19</f>
        <v>447.4</v>
      </c>
      <c r="E19" s="23"/>
      <c r="F19" s="8"/>
    </row>
    <row r="20" spans="1:9" x14ac:dyDescent="0.25">
      <c r="A20" s="16" t="s">
        <v>36</v>
      </c>
      <c r="B20" s="10"/>
      <c r="C20" s="12"/>
      <c r="D20" s="24"/>
      <c r="E20" s="7"/>
      <c r="F20" s="8"/>
    </row>
    <row r="21" spans="1:9" x14ac:dyDescent="0.25">
      <c r="A21" s="17" t="s">
        <v>40</v>
      </c>
      <c r="B21" s="9">
        <v>7</v>
      </c>
      <c r="C21" s="4">
        <v>18</v>
      </c>
      <c r="D21" s="4"/>
      <c r="E21" s="8" t="s">
        <v>59</v>
      </c>
      <c r="F21" s="8" t="s">
        <v>60</v>
      </c>
      <c r="H21" s="26"/>
    </row>
    <row r="22" spans="1:9" x14ac:dyDescent="0.25">
      <c r="A22" s="17" t="s">
        <v>41</v>
      </c>
      <c r="B22" s="9">
        <v>10</v>
      </c>
      <c r="C22" s="4">
        <v>28</v>
      </c>
      <c r="D22" s="4"/>
      <c r="E22" s="3" t="s">
        <v>59</v>
      </c>
      <c r="F22" s="8" t="s">
        <v>60</v>
      </c>
      <c r="H22" s="26"/>
    </row>
    <row r="23" spans="1:9" ht="60.75" thickBot="1" x14ac:dyDescent="0.3">
      <c r="A23" s="18" t="s">
        <v>61</v>
      </c>
      <c r="B23" s="9">
        <v>9</v>
      </c>
      <c r="C23" s="5">
        <v>71</v>
      </c>
      <c r="D23" s="5"/>
      <c r="E23" s="8" t="s">
        <v>62</v>
      </c>
      <c r="F23" s="8" t="s">
        <v>64</v>
      </c>
      <c r="I23" s="26"/>
    </row>
    <row r="24" spans="1:9" ht="15.75" thickBot="1" x14ac:dyDescent="0.3">
      <c r="A24" s="17"/>
      <c r="B24" s="10"/>
      <c r="C24" s="11">
        <f>18+28+71</f>
        <v>117</v>
      </c>
      <c r="D24" s="6">
        <f>+D19+C24</f>
        <v>564.4</v>
      </c>
      <c r="E24" s="7"/>
      <c r="F24" s="8"/>
    </row>
    <row r="25" spans="1:9" x14ac:dyDescent="0.25">
      <c r="A25" s="16" t="s">
        <v>37</v>
      </c>
      <c r="B25" s="10"/>
      <c r="C25" s="12"/>
      <c r="D25" s="12"/>
      <c r="E25" s="7"/>
      <c r="F25" s="8"/>
    </row>
    <row r="26" spans="1:9" ht="30" x14ac:dyDescent="0.25">
      <c r="A26" s="17" t="s">
        <v>42</v>
      </c>
      <c r="B26" s="9">
        <v>6</v>
      </c>
      <c r="C26" s="4">
        <v>16</v>
      </c>
      <c r="D26" s="4"/>
      <c r="E26" s="8" t="s">
        <v>57</v>
      </c>
      <c r="F26" s="8" t="s">
        <v>58</v>
      </c>
      <c r="H26" s="26"/>
    </row>
    <row r="27" spans="1:9" x14ac:dyDescent="0.25">
      <c r="A27" s="17" t="s">
        <v>43</v>
      </c>
      <c r="B27" s="9">
        <v>5</v>
      </c>
      <c r="C27" s="4">
        <v>14</v>
      </c>
      <c r="D27" s="4"/>
      <c r="E27" s="13">
        <v>3</v>
      </c>
      <c r="F27" s="8" t="s">
        <v>44</v>
      </c>
      <c r="H27" s="26"/>
    </row>
    <row r="28" spans="1:9" ht="60.75" thickBot="1" x14ac:dyDescent="0.3">
      <c r="A28" s="17" t="s">
        <v>10</v>
      </c>
      <c r="B28" s="9">
        <v>8</v>
      </c>
      <c r="C28" s="5">
        <f>15+16+29+24</f>
        <v>84</v>
      </c>
      <c r="D28" s="5"/>
      <c r="E28" s="8" t="s">
        <v>63</v>
      </c>
      <c r="F28" s="8" t="s">
        <v>65</v>
      </c>
      <c r="I28" s="26"/>
    </row>
    <row r="29" spans="1:9" ht="15.75" thickBot="1" x14ac:dyDescent="0.3">
      <c r="A29" s="17"/>
      <c r="B29" s="10"/>
      <c r="C29" s="11">
        <f>16+14+84</f>
        <v>114</v>
      </c>
      <c r="D29" s="6">
        <f>+D24+C29</f>
        <v>678.4</v>
      </c>
      <c r="E29" s="7"/>
      <c r="F29" s="8"/>
    </row>
    <row r="30" spans="1:9" x14ac:dyDescent="0.25">
      <c r="A30" s="16" t="s">
        <v>38</v>
      </c>
      <c r="B30" s="10"/>
      <c r="C30" s="12"/>
      <c r="D30" s="12"/>
      <c r="E30" s="7"/>
      <c r="F30" s="8"/>
    </row>
    <row r="31" spans="1:9" x14ac:dyDescent="0.25">
      <c r="A31" s="17" t="s">
        <v>45</v>
      </c>
      <c r="B31" s="9">
        <v>6</v>
      </c>
      <c r="C31" s="4">
        <v>15</v>
      </c>
      <c r="D31" s="4"/>
      <c r="E31" s="8" t="s">
        <v>66</v>
      </c>
      <c r="F31" s="8" t="s">
        <v>67</v>
      </c>
      <c r="H31" s="26"/>
    </row>
    <row r="32" spans="1:9" x14ac:dyDescent="0.25">
      <c r="A32" s="17" t="s">
        <v>46</v>
      </c>
      <c r="B32" s="9">
        <v>11</v>
      </c>
      <c r="C32" s="4">
        <v>33</v>
      </c>
      <c r="D32" s="4"/>
      <c r="E32" s="3" t="s">
        <v>11</v>
      </c>
      <c r="F32" s="8" t="s">
        <v>28</v>
      </c>
      <c r="H32" s="26"/>
    </row>
    <row r="33" spans="1:9" x14ac:dyDescent="0.25">
      <c r="A33" s="17" t="s">
        <v>47</v>
      </c>
      <c r="B33" s="9">
        <v>9</v>
      </c>
      <c r="C33" s="5">
        <v>26</v>
      </c>
      <c r="D33" s="5"/>
      <c r="E33" s="8" t="s">
        <v>55</v>
      </c>
      <c r="F33" s="8" t="s">
        <v>56</v>
      </c>
      <c r="H33" s="26"/>
    </row>
    <row r="34" spans="1:9" ht="75.75" thickBot="1" x14ac:dyDescent="0.3">
      <c r="A34" s="17" t="s">
        <v>48</v>
      </c>
      <c r="B34" s="9">
        <v>8</v>
      </c>
      <c r="C34" s="5">
        <f>9+25+29+20+20</f>
        <v>103</v>
      </c>
      <c r="D34" s="5"/>
      <c r="E34" s="8" t="s">
        <v>69</v>
      </c>
      <c r="F34" s="8" t="s">
        <v>68</v>
      </c>
      <c r="I34" s="26"/>
    </row>
    <row r="35" spans="1:9" ht="15.75" thickBot="1" x14ac:dyDescent="0.3">
      <c r="A35" s="17"/>
      <c r="B35" s="10"/>
      <c r="C35" s="11">
        <f>15+33+26+103</f>
        <v>177</v>
      </c>
      <c r="D35" s="6">
        <f>+D29+C35</f>
        <v>855.4</v>
      </c>
      <c r="E35" s="7"/>
      <c r="F35" s="8"/>
    </row>
    <row r="36" spans="1:9" x14ac:dyDescent="0.25">
      <c r="A36" s="16" t="s">
        <v>39</v>
      </c>
      <c r="B36" s="10"/>
      <c r="C36" s="12"/>
      <c r="D36" s="12"/>
      <c r="E36" s="7"/>
      <c r="F36" s="8"/>
    </row>
    <row r="37" spans="1:9" x14ac:dyDescent="0.25">
      <c r="A37" s="17" t="s">
        <v>49</v>
      </c>
      <c r="B37" s="9">
        <v>10</v>
      </c>
      <c r="C37" s="4">
        <v>29</v>
      </c>
      <c r="D37" s="4"/>
      <c r="E37" s="8" t="s">
        <v>51</v>
      </c>
      <c r="F37" s="8" t="s">
        <v>52</v>
      </c>
      <c r="H37" s="26"/>
    </row>
    <row r="38" spans="1:9" ht="30" x14ac:dyDescent="0.25">
      <c r="A38" s="17" t="s">
        <v>50</v>
      </c>
      <c r="B38" s="9">
        <v>10</v>
      </c>
      <c r="C38" s="14">
        <v>28</v>
      </c>
      <c r="D38" s="4"/>
      <c r="E38" s="8" t="s">
        <v>53</v>
      </c>
      <c r="F38" s="8" t="s">
        <v>54</v>
      </c>
      <c r="H38" s="26"/>
    </row>
    <row r="39" spans="1:9" ht="60.75" thickBot="1" x14ac:dyDescent="0.3">
      <c r="A39" s="17" t="s">
        <v>10</v>
      </c>
      <c r="B39" s="9">
        <v>7</v>
      </c>
      <c r="C39" s="5">
        <f>18+17+21+20</f>
        <v>76</v>
      </c>
      <c r="D39" s="5"/>
      <c r="E39" s="8" t="s">
        <v>71</v>
      </c>
      <c r="F39" s="8" t="s">
        <v>70</v>
      </c>
      <c r="I39" s="26"/>
    </row>
    <row r="40" spans="1:9" ht="15.75" thickBot="1" x14ac:dyDescent="0.3">
      <c r="A40" s="17"/>
      <c r="B40" s="10"/>
      <c r="C40" s="11">
        <f>29+28+76</f>
        <v>133</v>
      </c>
      <c r="D40" s="6">
        <f>+D35+C40</f>
        <v>988.4</v>
      </c>
      <c r="E40" s="7"/>
      <c r="F40" s="8"/>
    </row>
    <row r="41" spans="1:9" ht="15.75" thickBot="1" x14ac:dyDescent="0.3">
      <c r="A41" s="16" t="s">
        <v>72</v>
      </c>
      <c r="B41" s="10"/>
      <c r="C41" s="12"/>
      <c r="D41" s="6"/>
      <c r="E41" s="23"/>
      <c r="F41" s="8"/>
    </row>
    <row r="42" spans="1:9" ht="30" x14ac:dyDescent="0.25">
      <c r="A42" s="17" t="s">
        <v>73</v>
      </c>
      <c r="B42" s="9">
        <v>10</v>
      </c>
      <c r="C42" s="4">
        <v>29.3</v>
      </c>
      <c r="D42" s="4"/>
      <c r="E42" s="8" t="s">
        <v>74</v>
      </c>
      <c r="F42" s="8" t="s">
        <v>75</v>
      </c>
      <c r="H42" s="26"/>
    </row>
    <row r="43" spans="1:9" ht="30" x14ac:dyDescent="0.25">
      <c r="A43" s="17" t="s">
        <v>76</v>
      </c>
      <c r="B43" s="9">
        <v>14</v>
      </c>
      <c r="C43" s="14">
        <v>33.299999999999997</v>
      </c>
      <c r="D43" s="4"/>
      <c r="E43" s="8" t="s">
        <v>77</v>
      </c>
      <c r="F43" s="8" t="s">
        <v>78</v>
      </c>
      <c r="H43" s="26"/>
    </row>
    <row r="44" spans="1:9" ht="135.75" thickBot="1" x14ac:dyDescent="0.3">
      <c r="A44" s="17" t="s">
        <v>48</v>
      </c>
      <c r="B44" s="9">
        <v>8</v>
      </c>
      <c r="C44" s="5">
        <f>17+21+22+21+25</f>
        <v>106</v>
      </c>
      <c r="D44" s="5"/>
      <c r="E44" s="8" t="s">
        <v>80</v>
      </c>
      <c r="F44" s="8" t="s">
        <v>79</v>
      </c>
      <c r="I44" s="26"/>
    </row>
    <row r="45" spans="1:9" ht="15.75" thickBot="1" x14ac:dyDescent="0.3">
      <c r="A45" s="17"/>
      <c r="B45" s="10"/>
      <c r="C45" s="11">
        <f>30+33+106</f>
        <v>169</v>
      </c>
      <c r="D45" s="6">
        <f>+D40+C45</f>
        <v>1157.4000000000001</v>
      </c>
      <c r="E45" s="7"/>
      <c r="F45" s="8"/>
    </row>
    <row r="46" spans="1:9" x14ac:dyDescent="0.25">
      <c r="A46" s="16" t="s">
        <v>88</v>
      </c>
      <c r="B46" s="10"/>
      <c r="C46" s="12"/>
      <c r="D46" s="12"/>
      <c r="E46" s="7"/>
      <c r="F46" s="8"/>
    </row>
    <row r="47" spans="1:9" x14ac:dyDescent="0.25">
      <c r="A47" s="17" t="s">
        <v>81</v>
      </c>
      <c r="B47" s="9">
        <v>11</v>
      </c>
      <c r="C47" s="4">
        <v>26.35</v>
      </c>
      <c r="D47" s="4"/>
      <c r="E47" s="8" t="s">
        <v>84</v>
      </c>
      <c r="F47" s="8" t="s">
        <v>87</v>
      </c>
      <c r="H47" s="26"/>
    </row>
    <row r="48" spans="1:9" x14ac:dyDescent="0.25">
      <c r="A48" s="17" t="s">
        <v>82</v>
      </c>
      <c r="B48" s="9">
        <v>11</v>
      </c>
      <c r="C48" s="14">
        <v>32.15</v>
      </c>
      <c r="D48" s="4"/>
      <c r="E48" s="8" t="s">
        <v>11</v>
      </c>
      <c r="F48" s="8" t="s">
        <v>83</v>
      </c>
      <c r="H48" s="26"/>
    </row>
    <row r="49" spans="1:9" ht="75.75" thickBot="1" x14ac:dyDescent="0.3">
      <c r="A49" s="17" t="s">
        <v>9</v>
      </c>
      <c r="B49" s="21">
        <v>7</v>
      </c>
      <c r="C49" s="22">
        <f>17+20+26</f>
        <v>63</v>
      </c>
      <c r="D49" s="5"/>
      <c r="E49" s="8" t="s">
        <v>85</v>
      </c>
      <c r="F49" s="8" t="s">
        <v>86</v>
      </c>
      <c r="I49" s="26"/>
    </row>
    <row r="50" spans="1:9" ht="15.75" thickBot="1" x14ac:dyDescent="0.3">
      <c r="A50" s="17"/>
      <c r="B50" s="10"/>
      <c r="C50" s="11">
        <v>121.5</v>
      </c>
      <c r="D50" s="6">
        <v>1279.2</v>
      </c>
      <c r="E50" s="7"/>
      <c r="F50" s="8"/>
    </row>
    <row r="51" spans="1:9" x14ac:dyDescent="0.25">
      <c r="A51" s="16" t="s">
        <v>89</v>
      </c>
      <c r="B51" s="10"/>
      <c r="C51" s="12"/>
      <c r="D51" s="12"/>
      <c r="E51" s="7"/>
      <c r="F51" s="8"/>
    </row>
    <row r="52" spans="1:9" ht="45" x14ac:dyDescent="0.25">
      <c r="A52" s="17" t="s">
        <v>90</v>
      </c>
      <c r="B52" s="9">
        <v>12</v>
      </c>
      <c r="C52" s="4">
        <v>34</v>
      </c>
      <c r="D52" s="4"/>
      <c r="E52" s="8" t="s">
        <v>95</v>
      </c>
      <c r="F52" s="8" t="s">
        <v>92</v>
      </c>
      <c r="H52" s="26"/>
    </row>
    <row r="53" spans="1:9" ht="45" x14ac:dyDescent="0.25">
      <c r="A53" s="17" t="s">
        <v>91</v>
      </c>
      <c r="B53" s="9">
        <v>9</v>
      </c>
      <c r="C53" s="14">
        <v>22.3</v>
      </c>
      <c r="D53" s="4"/>
      <c r="E53" s="8" t="s">
        <v>95</v>
      </c>
      <c r="F53" s="8" t="s">
        <v>93</v>
      </c>
      <c r="H53" s="26"/>
    </row>
    <row r="54" spans="1:9" ht="60.75" thickBot="1" x14ac:dyDescent="0.3">
      <c r="A54" s="17" t="s">
        <v>10</v>
      </c>
      <c r="B54" s="21">
        <v>6</v>
      </c>
      <c r="C54" s="22">
        <f>18+20+18+12</f>
        <v>68</v>
      </c>
      <c r="D54" s="5"/>
      <c r="E54" s="8" t="s">
        <v>96</v>
      </c>
      <c r="F54" s="8" t="s">
        <v>94</v>
      </c>
      <c r="I54" s="26"/>
    </row>
    <row r="55" spans="1:9" ht="15.75" thickBot="1" x14ac:dyDescent="0.3">
      <c r="A55" s="17"/>
      <c r="B55" s="10"/>
      <c r="C55" s="11">
        <f>34+22+68+0.3</f>
        <v>124.3</v>
      </c>
      <c r="D55" s="6">
        <v>1403.5</v>
      </c>
      <c r="E55" s="25"/>
      <c r="F55" s="8"/>
    </row>
    <row r="56" spans="1:9" x14ac:dyDescent="0.25">
      <c r="A56" s="16" t="s">
        <v>97</v>
      </c>
      <c r="B56" s="10"/>
      <c r="C56" s="12"/>
      <c r="D56" s="12"/>
      <c r="E56" s="7"/>
      <c r="F56" s="8"/>
    </row>
    <row r="57" spans="1:9" ht="30" x14ac:dyDescent="0.25">
      <c r="A57" s="17" t="s">
        <v>98</v>
      </c>
      <c r="B57" s="9">
        <v>8</v>
      </c>
      <c r="C57" s="4">
        <v>21</v>
      </c>
      <c r="D57" s="4"/>
      <c r="E57" s="8" t="s">
        <v>99</v>
      </c>
      <c r="F57" s="8" t="s">
        <v>101</v>
      </c>
      <c r="H57" s="26"/>
    </row>
    <row r="58" spans="1:9" x14ac:dyDescent="0.25">
      <c r="A58" s="17" t="s">
        <v>100</v>
      </c>
      <c r="B58" s="9">
        <v>10</v>
      </c>
      <c r="C58" s="4">
        <v>27</v>
      </c>
      <c r="D58" s="4"/>
      <c r="E58" s="8" t="s">
        <v>102</v>
      </c>
      <c r="F58" s="8" t="s">
        <v>103</v>
      </c>
      <c r="H58" s="26"/>
    </row>
    <row r="59" spans="1:9" x14ac:dyDescent="0.25">
      <c r="A59" s="17" t="s">
        <v>104</v>
      </c>
      <c r="B59" s="9">
        <v>12</v>
      </c>
      <c r="C59" s="4">
        <v>28</v>
      </c>
      <c r="D59" s="4"/>
      <c r="E59" s="8" t="s">
        <v>102</v>
      </c>
      <c r="F59" s="8" t="s">
        <v>103</v>
      </c>
      <c r="H59" s="26"/>
    </row>
    <row r="60" spans="1:9" ht="45.75" thickBot="1" x14ac:dyDescent="0.3">
      <c r="A60" s="17" t="s">
        <v>10</v>
      </c>
      <c r="B60" s="21">
        <v>6</v>
      </c>
      <c r="C60" s="22">
        <f>20+13+13+15</f>
        <v>61</v>
      </c>
      <c r="D60" s="5"/>
      <c r="E60" s="8" t="s">
        <v>105</v>
      </c>
      <c r="F60" s="8" t="s">
        <v>106</v>
      </c>
      <c r="I60" s="26"/>
    </row>
    <row r="61" spans="1:9" ht="15.75" thickBot="1" x14ac:dyDescent="0.3">
      <c r="A61" s="17"/>
      <c r="B61" s="10"/>
      <c r="C61" s="11">
        <f>21+27+28+61</f>
        <v>137</v>
      </c>
      <c r="D61" s="6">
        <f>1403.5+137</f>
        <v>1540.5</v>
      </c>
      <c r="E61" s="7"/>
      <c r="F61" s="8"/>
    </row>
    <row r="62" spans="1:9" x14ac:dyDescent="0.25">
      <c r="A62" s="16" t="s">
        <v>107</v>
      </c>
      <c r="B62" s="10"/>
      <c r="C62" s="12"/>
      <c r="D62" s="12"/>
      <c r="E62" s="7"/>
      <c r="F62" s="8"/>
    </row>
    <row r="63" spans="1:9" x14ac:dyDescent="0.25">
      <c r="A63" s="17" t="s">
        <v>108</v>
      </c>
      <c r="B63" s="9">
        <v>12</v>
      </c>
      <c r="C63" s="4">
        <v>34.15</v>
      </c>
      <c r="D63" s="4"/>
      <c r="E63" s="8" t="s">
        <v>11</v>
      </c>
      <c r="F63" s="8" t="s">
        <v>28</v>
      </c>
      <c r="H63" s="26"/>
    </row>
    <row r="64" spans="1:9" ht="30.75" thickBot="1" x14ac:dyDescent="0.3">
      <c r="A64" s="17" t="s">
        <v>9</v>
      </c>
      <c r="B64" s="21">
        <v>5</v>
      </c>
      <c r="C64" s="22">
        <v>28</v>
      </c>
      <c r="D64" s="5"/>
      <c r="E64" s="8" t="s">
        <v>109</v>
      </c>
      <c r="F64" s="8" t="s">
        <v>110</v>
      </c>
      <c r="I64" s="26"/>
    </row>
    <row r="65" spans="1:6" ht="15.75" thickBot="1" x14ac:dyDescent="0.3">
      <c r="A65" s="17"/>
      <c r="B65" s="10"/>
      <c r="C65" s="11">
        <v>62.15</v>
      </c>
      <c r="D65" s="6">
        <v>1603.05</v>
      </c>
      <c r="E65" s="7"/>
      <c r="F65" s="8"/>
    </row>
  </sheetData>
  <mergeCells count="2">
    <mergeCell ref="A1:F1"/>
    <mergeCell ref="A2:F2"/>
  </mergeCells>
  <pageMargins left="0.7" right="0.7" top="0.75" bottom="0.75" header="0.3" footer="0.3"/>
  <pageSetup paperSize="9" scale="86" fitToHeight="0" orientation="landscape" horizontalDpi="300" verticalDpi="300" r:id="rId1"/>
  <rowBreaks count="3" manualBreakCount="3">
    <brk id="19" max="16383" man="1"/>
    <brk id="40" max="16383" man="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dc:creator>
  <cp:lastModifiedBy>Paul Dargan</cp:lastModifiedBy>
  <cp:lastPrinted>2023-06-25T16:21:59Z</cp:lastPrinted>
  <dcterms:created xsi:type="dcterms:W3CDTF">2022-02-23T11:16:07Z</dcterms:created>
  <dcterms:modified xsi:type="dcterms:W3CDTF">2023-06-29T08:23:17Z</dcterms:modified>
</cp:coreProperties>
</file>